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nputs" sheetId="1" r:id="rId4"/>
    <sheet state="visible" name="Results" sheetId="2" r:id="rId5"/>
    <sheet state="visible" name="Notes" sheetId="3" r:id="rId6"/>
  </sheets>
  <definedNames>
    <definedName name="DailyRCap">Inputs!$B$9</definedName>
    <definedName name="WeeklyPctCap">Inputs!$B$10</definedName>
    <definedName name="WeeklyRCap">Inputs!$B$11</definedName>
    <definedName name="RiskPct">Inputs!$B$5</definedName>
    <definedName name="AccountSize">Inputs!$B$4</definedName>
    <definedName name="TradesPerDay">Inputs!$B$6</definedName>
    <definedName name="DailyPctCap">Inputs!$B$8</definedName>
    <definedName name="DaysPerWeek">Inputs!$B$7</definedName>
    <definedName name="PerTradeRisk">Inputs!$B$14</definedName>
  </definedNames>
  <calcPr/>
</workbook>
</file>

<file path=xl/sharedStrings.xml><?xml version="1.0" encoding="utf-8"?>
<sst xmlns="http://schemas.openxmlformats.org/spreadsheetml/2006/main" count="45" uniqueCount="43">
  <si>
    <t>INPUTS</t>
  </si>
  <si>
    <t>Named Cells</t>
  </si>
  <si>
    <t>Adjust the blue cells. Percent values should be entered as percentages (e.g., 1% = 0.01).</t>
  </si>
  <si>
    <t>AccountSize</t>
  </si>
  <si>
    <t>Parameter</t>
  </si>
  <si>
    <t>Value</t>
  </si>
  <si>
    <t>RiskPct</t>
  </si>
  <si>
    <t>Account Size (currency)</t>
  </si>
  <si>
    <t>TradesPerDay</t>
  </si>
  <si>
    <t>Risk per Trade (%)</t>
  </si>
  <si>
    <t>DaysPerWeek</t>
  </si>
  <si>
    <t>Intended Trades per Day</t>
  </si>
  <si>
    <t>DailyPctCap</t>
  </si>
  <si>
    <t>Trading Days per Week</t>
  </si>
  <si>
    <t>DailyRCap</t>
  </si>
  <si>
    <t>Daily Percent Cap (%)</t>
  </si>
  <si>
    <t>WeeklyPctCap</t>
  </si>
  <si>
    <t>Daily R Cap (R multiples)</t>
  </si>
  <si>
    <t>WeeklyRCap</t>
  </si>
  <si>
    <t>Weekly Percent Cap (%)</t>
  </si>
  <si>
    <t>PerTradeRisk</t>
  </si>
  <si>
    <t>Weekly R Cap (R multiples)</t>
  </si>
  <si>
    <t>Derived</t>
  </si>
  <si>
    <t>Per-Trade Risk (currency)</t>
  </si>
  <si>
    <t>Intended Trades per Week</t>
  </si>
  <si>
    <t>RESULTS</t>
  </si>
  <si>
    <t>Metric</t>
  </si>
  <si>
    <t>Daily Cap by % (currency)</t>
  </si>
  <si>
    <t>Daily Cap by R (currency)</t>
  </si>
  <si>
    <t>Suggested Daily Loss Limit (min of the two)</t>
  </si>
  <si>
    <t>Weekly Trades (planned)</t>
  </si>
  <si>
    <t>Weekly Cap by % (currency)</t>
  </si>
  <si>
    <t>Weekly Cap by R (currency)</t>
  </si>
  <si>
    <t>Suggested Weekly Max Drawdown (min of the two)</t>
  </si>
  <si>
    <t>Elder Monthly Portfolio Stop (6%)</t>
  </si>
  <si>
    <t>This calculator proposes daily and weekly loss caps using two guards:</t>
  </si>
  <si>
    <t>1) A percent-of-equity cap (Daily/Weekly Percent Cap).</t>
  </si>
  <si>
    <t>2) An R-multiple cap based on your per-trade risk (Daily/Weekly R Cap).</t>
  </si>
  <si>
    <t>Defaults used here are common teaching anchors: risk per trade near 1–2% of equity,</t>
  </si>
  <si>
    <t>a daily cap around 2% of equity or ~3R, and a weekly cap around 3% of equity or ~6R.</t>
  </si>
  <si>
    <t>Adjust these in the Inputs sheet to match your data and temperament.</t>
  </si>
  <si>
    <t>Operational advice: if the Suggested Daily Loss Limit is reached, flatten and stop for the day;</t>
  </si>
  <si>
    <t>if the Suggested Weekly Max Drawdown is reached, stop for the week and conduct a review.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</si>
</sst>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6">
    <font>
      <sz val="11.0"/>
      <color theme="1"/>
      <name val="Calibri"/>
      <scheme val="minor"/>
    </font>
    <font>
      <b/>
      <sz val="14.0"/>
      <color theme="1"/>
      <name val="Calibri"/>
    </font>
    <font>
      <b/>
      <sz val="12.0"/>
      <color theme="1"/>
      <name val="Calibri"/>
    </font>
    <font>
      <i/>
      <sz val="11.0"/>
      <color rgb="FF555555"/>
      <name val="Calibri"/>
    </font>
    <font>
      <color theme="1"/>
      <name val="Calibri"/>
      <scheme val="minor"/>
    </font>
    <font>
      <sz val="11.0"/>
      <color theme="1"/>
      <name val="Calibri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11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Font="1"/>
    <xf borderId="0" fillId="0" fontId="3" numFmtId="0" xfId="0" applyFont="1"/>
    <xf borderId="0" fillId="0" fontId="4" numFmtId="0" xfId="0" applyFont="1"/>
    <xf borderId="0" fillId="0" fontId="4" numFmtId="4" xfId="0" applyFont="1" applyNumberFormat="1"/>
    <xf borderId="0" fillId="0" fontId="4" numFmtId="10" xfId="0" applyFont="1" applyNumberFormat="1"/>
    <xf borderId="0" fillId="0" fontId="5" numFmtId="4" xfId="0" applyFont="1" applyNumberFormat="1"/>
    <xf borderId="0" fillId="0" fontId="5" numFmtId="10" xfId="0" applyFont="1" applyNumberFormat="1"/>
    <xf borderId="0" fillId="0" fontId="4" numFmtId="2" xfId="0" applyFont="1" applyNumberFormat="1"/>
    <xf borderId="0" fillId="0" fontId="5" numFmtId="2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4.71"/>
    <col customWidth="1" min="2" max="2" width="18.71"/>
    <col customWidth="1" min="3" max="3" width="27.43"/>
    <col customWidth="1" min="4" max="4" width="24.57"/>
    <col customWidth="1" min="5" max="5" width="16.57"/>
    <col customWidth="1" min="6" max="26" width="8.71"/>
  </cols>
  <sheetData>
    <row r="1">
      <c r="A1" s="1" t="s">
        <v>0</v>
      </c>
      <c r="D1" s="2" t="s">
        <v>1</v>
      </c>
    </row>
    <row r="2">
      <c r="A2" s="3" t="s">
        <v>2</v>
      </c>
      <c r="D2" s="4" t="s">
        <v>3</v>
      </c>
      <c r="E2" s="5">
        <f>Inputs!$B$4</f>
        <v>50000</v>
      </c>
    </row>
    <row r="3">
      <c r="A3" s="2" t="s">
        <v>4</v>
      </c>
      <c r="B3" s="2" t="s">
        <v>5</v>
      </c>
      <c r="D3" s="4" t="s">
        <v>6</v>
      </c>
      <c r="E3" s="6">
        <f>Inputs!$B$5</f>
        <v>0.01</v>
      </c>
    </row>
    <row r="4">
      <c r="A4" s="4" t="s">
        <v>7</v>
      </c>
      <c r="B4" s="7">
        <v>50000.0</v>
      </c>
      <c r="D4" s="4" t="s">
        <v>8</v>
      </c>
      <c r="E4" s="5">
        <f>Inputs!$B$6</f>
        <v>5</v>
      </c>
    </row>
    <row r="5">
      <c r="A5" s="4" t="s">
        <v>9</v>
      </c>
      <c r="B5" s="8">
        <v>0.01</v>
      </c>
      <c r="D5" s="4" t="s">
        <v>10</v>
      </c>
      <c r="E5" s="5">
        <f>Inputs!$B$7</f>
        <v>5</v>
      </c>
    </row>
    <row r="6">
      <c r="A6" s="4" t="s">
        <v>11</v>
      </c>
      <c r="B6" s="7">
        <v>5.0</v>
      </c>
      <c r="D6" s="4" t="s">
        <v>12</v>
      </c>
      <c r="E6" s="6">
        <f>Inputs!$B$8</f>
        <v>0.02</v>
      </c>
    </row>
    <row r="7">
      <c r="A7" s="4" t="s">
        <v>13</v>
      </c>
      <c r="B7" s="7">
        <v>5.0</v>
      </c>
      <c r="D7" s="4" t="s">
        <v>14</v>
      </c>
      <c r="E7" s="9">
        <f>Inputs!$B$9</f>
        <v>3</v>
      </c>
    </row>
    <row r="8">
      <c r="A8" s="4" t="s">
        <v>15</v>
      </c>
      <c r="B8" s="8">
        <v>0.02</v>
      </c>
      <c r="D8" s="4" t="s">
        <v>16</v>
      </c>
      <c r="E8" s="6">
        <f>Inputs!$B$10</f>
        <v>0.03</v>
      </c>
    </row>
    <row r="9">
      <c r="A9" s="4" t="s">
        <v>17</v>
      </c>
      <c r="B9" s="10">
        <v>3.0</v>
      </c>
      <c r="D9" s="4" t="s">
        <v>18</v>
      </c>
      <c r="E9" s="9">
        <f>Inputs!$B$11</f>
        <v>6</v>
      </c>
    </row>
    <row r="10">
      <c r="A10" s="4" t="s">
        <v>19</v>
      </c>
      <c r="B10" s="8">
        <v>0.03</v>
      </c>
      <c r="D10" s="4" t="s">
        <v>20</v>
      </c>
      <c r="E10" s="5">
        <f>Inputs!$B$14</f>
        <v>500</v>
      </c>
    </row>
    <row r="11">
      <c r="A11" s="4" t="s">
        <v>21</v>
      </c>
      <c r="B11" s="10">
        <v>6.0</v>
      </c>
    </row>
    <row r="13">
      <c r="A13" s="2" t="s">
        <v>22</v>
      </c>
    </row>
    <row r="14">
      <c r="A14" s="4" t="s">
        <v>23</v>
      </c>
      <c r="B14" s="7">
        <f>B4*B5</f>
        <v>500</v>
      </c>
    </row>
    <row r="15">
      <c r="A15" s="4" t="s">
        <v>24</v>
      </c>
      <c r="B15" s="4">
        <f>B6*B7</f>
        <v>25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ataValidations>
    <dataValidation type="decimal" allowBlank="1" showInputMessage="1" showErrorMessage="1" prompt="Invalid percentage - Enter a percentage between 0% and 10% (type like 1% or 0.01)." sqref="B5 B8 B10">
      <formula1>0.0</formula1>
      <formula2>0.1</formula2>
    </dataValidation>
    <dataValidation type="decimal" operator="greaterThanOrEqual" allowBlank="1" showInputMessage="1" showErrorMessage="1" prompt="Invalid number - Enter a non-negative whole number." sqref="B6:B7">
      <formula1>0.0</formula1>
    </dataValidation>
    <dataValidation type="decimal" allowBlank="1" showInputMessage="1" showErrorMessage="1" prompt="Invalid R value - Enter an R cap between 0 and 20." sqref="B9 B11">
      <formula1>0.0</formula1>
      <formula2>20.0</formula2>
    </dataValidation>
  </dataValidation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44.71"/>
    <col customWidth="1" min="2" max="2" width="24.71"/>
    <col customWidth="1" min="3" max="26" width="8.71"/>
  </cols>
  <sheetData>
    <row r="1">
      <c r="A1" s="1" t="s">
        <v>25</v>
      </c>
    </row>
    <row r="3">
      <c r="A3" s="2" t="s">
        <v>26</v>
      </c>
      <c r="B3" s="2" t="s">
        <v>5</v>
      </c>
    </row>
    <row r="4">
      <c r="A4" s="4" t="s">
        <v>23</v>
      </c>
      <c r="B4" s="7">
        <f>ROUND(PerTradeRisk, 2)</f>
        <v>500</v>
      </c>
    </row>
    <row r="5">
      <c r="A5" s="4" t="s">
        <v>27</v>
      </c>
      <c r="B5" s="7">
        <f>ROUND(AccountSize*DailyPctCap, 2)</f>
        <v>1000</v>
      </c>
    </row>
    <row r="6">
      <c r="A6" s="4" t="s">
        <v>28</v>
      </c>
      <c r="B6" s="7">
        <f>ROUND(PerTradeRisk*DailyRCap, 2)</f>
        <v>1500</v>
      </c>
    </row>
    <row r="7">
      <c r="A7" s="4" t="s">
        <v>29</v>
      </c>
      <c r="B7" s="7">
        <f>ROUND(MIN(AccountSize*DailyPctCap, PerTradeRisk*DailyRCap), 2)</f>
        <v>1000</v>
      </c>
    </row>
    <row r="8">
      <c r="A8" s="4" t="s">
        <v>30</v>
      </c>
      <c r="B8" s="4">
        <f>TradesPerDay*DaysPerWeek</f>
        <v>25</v>
      </c>
    </row>
    <row r="9">
      <c r="A9" s="4" t="s">
        <v>31</v>
      </c>
      <c r="B9" s="7">
        <f>ROUND(AccountSize*WeeklyPctCap, 2)</f>
        <v>1500</v>
      </c>
    </row>
    <row r="10">
      <c r="A10" s="4" t="s">
        <v>32</v>
      </c>
      <c r="B10" s="7">
        <f>ROUND(PerTradeRisk*WeeklyRCap, 2)</f>
        <v>3000</v>
      </c>
    </row>
    <row r="11">
      <c r="A11" s="4" t="s">
        <v>33</v>
      </c>
      <c r="B11" s="7">
        <f>ROUND(MIN(AccountSize*WeeklyPctCap, PerTradeRisk*WeeklyRCap), 2)</f>
        <v>1500</v>
      </c>
    </row>
    <row r="12">
      <c r="A12" s="4" t="s">
        <v>34</v>
      </c>
      <c r="B12" s="7">
        <f>ROUND(AccountSize*0.06, 2)</f>
        <v>3000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>
      <c r="A1" s="4" t="s">
        <v>35</v>
      </c>
    </row>
    <row r="2">
      <c r="A2" s="4" t="s">
        <v>36</v>
      </c>
    </row>
    <row r="3">
      <c r="A3" s="4" t="s">
        <v>37</v>
      </c>
    </row>
    <row r="5">
      <c r="A5" s="4" t="s">
        <v>38</v>
      </c>
    </row>
    <row r="6">
      <c r="A6" s="4" t="s">
        <v>39</v>
      </c>
    </row>
    <row r="7">
      <c r="A7" s="4" t="s">
        <v>40</v>
      </c>
    </row>
    <row r="9">
      <c r="A9" s="4" t="s">
        <v>41</v>
      </c>
    </row>
    <row r="10">
      <c r="A10" s="4" t="s">
        <v>42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